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<sst xmlns="http://schemas.openxmlformats.org/spreadsheetml/2006/main" count="104" uniqueCount="102">
  <si>
    <t xml:space="preserve">Ожидаемое исполнение  бюджета </t>
  </si>
  <si>
    <t xml:space="preserve">                                                                                                                                                       </t>
  </si>
  <si>
    <t>Код бюджетной классификации Российской Федерации</t>
  </si>
  <si>
    <t>Наименование доходов</t>
  </si>
  <si>
    <t>Первоначальный годовой план</t>
  </si>
  <si>
    <t>1 00 00000 00 0000 000</t>
  </si>
  <si>
    <t>НАЛОГОВЫЕ  И НЕНАЛОГОВЫЕ ДОХОДЫ</t>
  </si>
  <si>
    <t>НАЛОГОВЫЕ ДОХОДЫ</t>
  </si>
  <si>
    <t>1 01 00000 00 0000 110</t>
  </si>
  <si>
    <t>НАЛОГИ НА ПРИБЫЛЬ,ДОХОДЫ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</si>
  <si>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</si>
  <si>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</si>
  <si>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</si>
  <si>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РФ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</si>
  <si>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</si>
  <si>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</si>
  <si>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</si>
  <si>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</si>
  <si>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</si>
  <si>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</si>
  <si>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</si>
  <si>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</si>
  <si>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</si>
  <si>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</si>
  <si>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</si>
  <si>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</si>
  <si>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</si>
  <si>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</si>
  <si>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НЕНАЛОГОВЫЕ ДОХОДЫ</t>
  </si>
  <si>
    <t>1 11 05000 00 0000 000</t>
  </si>
  <si>
    <t>Доходы от сдачи в аренду имущества, составляющего государственную (муниципальную) казну</t>
  </si>
  <si>
    <t>Доходы, получаемые в виде арендной платы за земельные участки</t>
  </si>
  <si>
    <t>1 11 09000 00 0000 000</t>
  </si>
  <si>
    <t>Прочие доходы от использования имущества и прав, находящихся в государственной и муниципальной собственности</t>
  </si>
  <si>
    <t>1 11 07000 00 0000 000</t>
  </si>
  <si>
    <t>Платежи от государственных и муниципальных унитарных предприятий</t>
  </si>
  <si>
    <t>1 12 00000 00 0000 000</t>
  </si>
  <si>
    <t>Плата за негативное воздействие на окружающую среду</t>
  </si>
  <si>
    <t>1 13 02000 00 0000 000</t>
  </si>
  <si>
    <t>Доходы от компенсации затрат государства</t>
  </si>
  <si>
    <t>1 14 02000 00 0000 000</t>
  </si>
  <si>
    <t>Доходы от реализации имущества, находящегося в государственной и муниципальной собственности</t>
  </si>
  <si>
    <t>1 14 06000 00 0000 000</t>
  </si>
  <si>
    <t>Доходы от продажи земельных участков, находящихся в государственной и муниципальной собственности</t>
  </si>
  <si>
    <t>1 14 13000 00 0000 000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</si>
  <si>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</si>
  <si>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</si>
  <si>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</si>
  <si>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</si>
  <si>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</si>
  <si>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2 02 10000 00 0000 000</t>
  </si>
  <si>
    <t>Дотации бюджетам бюджетной системы Российской Федерации</t>
  </si>
  <si>
    <t>2 02 20000 00 0000 000</t>
  </si>
  <si>
    <t>Субсидии бюджетам бюджетной системы Российской Федерации (межбюджетные субсидии)</t>
  </si>
  <si>
    <t>2 02 30000 00 0000 000</t>
  </si>
  <si>
    <t>Субвенции бюджетам бюджетной системы Российской Федерации</t>
  </si>
  <si>
    <t>202 40000 00 0000 000</t>
  </si>
  <si>
    <t>Иные межбюджетные трансферты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</si>
  <si>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</si>
  <si>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</si>
  <si>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</si>
  <si>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ВСЕГО РАСХОДОВ</t>
  </si>
  <si>
    <t>1 0500000 00 0000 000</t>
  </si>
  <si>
    <t>1. ОБЩЕГОСУДАРСТВЕННЫЕ ВОПРОСЫ</t>
  </si>
  <si>
    <t>2. НАЦИОНАЛЬНАЯ БЕЗОПАСНОСТЬ И ПРАВООХРАНИТЕЛЬНАЯ ДЕЯТЕЛЬНОСТЬ</t>
  </si>
  <si>
    <t>3. НАЦИОНАЛЬНАЯ ЭКОНОМИКА</t>
  </si>
  <si>
    <t xml:space="preserve">4. ЖИЛИЩНО-КОММУНАЛЬНОЕ ХОЗЯЙСТВО </t>
  </si>
  <si>
    <t>5. ОХРАНА ОКРУЖАЮЩЕЙ СРЕДЫ</t>
  </si>
  <si>
    <t>6. ОБРАЗОВАНИЕ</t>
  </si>
  <si>
    <t>7. КУЛЬТУРА, КИНЕМАТОГРАФИЯ</t>
  </si>
  <si>
    <t>8. СОЦИАЛЬНАЯ ПОЛИТИКА</t>
  </si>
  <si>
    <t>9. ФИЗИЧЕСКАЯ КУЛЬТУРА И СПОРТ</t>
  </si>
  <si>
    <t>10. СРЕДСТВА МАССОВОЙ ИНФОРМАЦИИ</t>
  </si>
  <si>
    <t>ДЕФИЦИТ  (-),  ПРОФИЦИТ (+)</t>
  </si>
  <si>
    <t>ИСТОЧНИКИ ФИНАНСИРОВАНИЯ ДЕФИЦИТА БЮДЖЕТА:</t>
  </si>
  <si>
    <t>0100</t>
  </si>
  <si>
    <t>0300</t>
  </si>
  <si>
    <t>0400</t>
  </si>
  <si>
    <t>0500</t>
  </si>
  <si>
    <t>0600</t>
  </si>
  <si>
    <t>0700</t>
  </si>
  <si>
    <t>0800</t>
  </si>
  <si>
    <t>1000</t>
  </si>
  <si>
    <t>1100</t>
  </si>
  <si>
    <t>1200</t>
  </si>
  <si>
    <t>Изменение остатков средств на счетах по учету средств бюджета</t>
  </si>
  <si>
    <t>Налог,    взимаемый  в  связи  с   применением    упрощенной  системы налогообложения</t>
  </si>
  <si>
    <t>1 05 01000 00 0000 110</t>
  </si>
  <si>
    <t>2 18 00000 00 0000 000</t>
  </si>
  <si>
    <t>городского округа город Кулебаки Нижегородской области за 2021 год</t>
  </si>
  <si>
    <t>Уточнённый годовой план на 01.10.2021 года</t>
  </si>
  <si>
    <t>Ожидаемое исполнение за 2021г.</t>
  </si>
  <si>
    <t>Отклонение ожидаемого  исполнения от уточненного годового плана</t>
  </si>
  <si>
    <t>1 09 00000 00 0000 000</t>
  </si>
  <si>
    <t>Инициативные платежи</t>
  </si>
  <si>
    <t>1 17 15000 00 0000 150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</si>
  <si>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</si>
  <si>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ЗАДОЛЖЕННОСТЬ И ПЕРЕРАСЧЕТЫ ПО ОТМЕНЕННЫМ НАЛОГАМ, СБОРАМ И ИНЫМ ОБЯЗАТЕЛЬНЫМ ПЛАТЕЖАМ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</si>
  <si>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</si>
  <si>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Единый сельскохозяйственный налогог</t>
  </si>
  <si>
    <t>% исполне-ния от ожидае-мого испол-нения</t>
  </si>
  <si>
    <r>
      <t xml:space="preserve">                                       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</rPr>
      <t>(тыс. рублей)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</si>
</sst>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 Cyr"/>
      <family val="1"/>
    </font>
    <font>
      <sz val="14"/>
      <name val="Times New Roman Cyr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172" fontId="48" fillId="0" borderId="10" xfId="0" applyNumberFormat="1" applyFont="1" applyBorder="1" applyAlignment="1">
      <alignment horizontal="center" vertical="center"/>
    </xf>
    <xf numFmtId="49" fontId="49" fillId="33" borderId="10" xfId="0" applyNumberFormat="1" applyFont="1" applyFill="1" applyBorder="1" applyAlignment="1" applyProtection="1">
      <alignment horizontal="left" wrapText="1"/>
      <protection locked="0"/>
    </xf>
    <xf numFmtId="49" fontId="49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0" xfId="0" applyNumberFormat="1" applyFont="1" applyFill="1" applyBorder="1" applyAlignment="1">
      <alignment horizontal="left" vertical="center" wrapText="1"/>
    </xf>
    <xf numFmtId="172" fontId="48" fillId="0" borderId="10" xfId="0" applyNumberFormat="1" applyFont="1" applyBorder="1" applyAlignment="1">
      <alignment horizontal="center" vertical="center" wrapText="1"/>
    </xf>
    <xf numFmtId="172" fontId="50" fillId="0" borderId="10" xfId="0" applyNumberFormat="1" applyFont="1" applyBorder="1" applyAlignment="1">
      <alignment horizontal="center" vertical="center"/>
    </xf>
    <xf numFmtId="172" fontId="50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horizontal="left" wrapText="1"/>
    </xf>
    <xf numFmtId="0" fontId="52" fillId="0" borderId="10" xfId="0" applyFont="1" applyBorder="1" applyAlignment="1">
      <alignment horizontal="left"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wrapText="1"/>
    </xf>
    <xf numFmtId="0" fontId="50" fillId="0" borderId="10" xfId="0" applyFont="1" applyBorder="1" applyAlignment="1">
      <alignment vertical="center"/>
    </xf>
    <xf numFmtId="172" fontId="50" fillId="0" borderId="10" xfId="0" applyNumberFormat="1" applyFont="1" applyBorder="1" applyAlignment="1">
      <alignment vertical="center"/>
    </xf>
    <xf numFmtId="172" fontId="48" fillId="0" borderId="10" xfId="0" applyNumberFormat="1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172" fontId="54" fillId="0" borderId="10" xfId="0" applyNumberFormat="1" applyFont="1" applyBorder="1" applyAlignment="1">
      <alignment vertical="center"/>
    </xf>
    <xf numFmtId="0" fontId="55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wrapTex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horizontal="left" wrapText="1"/>
    </xf>
    <xf numFmtId="49" fontId="58" fillId="0" borderId="10" xfId="0" applyNumberFormat="1" applyFont="1" applyBorder="1" applyAlignment="1">
      <alignment horizontal="center"/>
    </xf>
    <xf numFmtId="0" fontId="5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60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6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23.140625" style="38" customWidth="1"/>
    <col min="2" max="2" width="31.00390625" style="0" customWidth="1"/>
    <col min="3" max="4" width="15.00390625" style="0" customWidth="1"/>
    <col min="5" max="5" width="14.00390625" style="0" customWidth="1"/>
    <col min="6" max="6" width="14.8515625" style="0" customWidth="1"/>
    <col min="7" max="7" width="12.28125" style="0" customWidth="1"/>
  </cols>
  <sheetData>
    <row r="2" spans="1:7" ht="34.5" customHeight="1">
      <c r="A2" s="39" t="s">
        <v>0</v>
      </c>
      <c r="B2" s="40"/>
      <c r="C2" s="40"/>
      <c r="D2" s="40"/>
      <c r="E2" s="40"/>
      <c r="F2" s="40"/>
      <c r="G2" s="40"/>
    </row>
    <row r="3" spans="1:7" ht="15.75">
      <c r="A3" s="39" t="s">
        <v>89</v>
      </c>
      <c r="B3" s="40"/>
      <c r="C3" s="40"/>
      <c r="D3" s="40"/>
      <c r="E3" s="40"/>
      <c r="F3" s="40"/>
      <c r="G3" s="40"/>
    </row>
    <row r="4" ht="15">
      <c r="A4" s="29" t="s">
        <v>1</v>
      </c>
    </row>
    <row r="5" ht="15">
      <c r="A5" s="29" t="s">
        <v>101</v>
      </c>
    </row>
    <row r="6" spans="1:7" s="28" customFormat="1" ht="63.75">
      <c r="A6" s="30" t="s">
        <v>2</v>
      </c>
      <c r="B6" s="26" t="s">
        <v>3</v>
      </c>
      <c r="C6" s="27" t="s">
        <v>4</v>
      </c>
      <c r="D6" s="27" t="s">
        <v>90</v>
      </c>
      <c r="E6" s="27" t="s">
        <v>91</v>
      </c>
      <c r="F6" s="27" t="s">
        <v>92</v>
      </c>
      <c r="G6" s="27" t="s">
        <v>100</v>
      </c>
    </row>
    <row r="7" spans="1:7" ht="47.25">
      <c r="A7" s="31" t="s">
        <v>5</v>
      </c>
      <c r="B7" s="8" t="s">
        <v>6</v>
      </c>
      <c r="C7" s="5">
        <f>C8+C22</f>
        <v>448653.69999999995</v>
      </c>
      <c r="D7" s="5">
        <f>D8+D22</f>
        <v>463219.60000000003</v>
      </c>
      <c r="E7" s="5">
        <f>E8+E22</f>
        <v>470269.39999999997</v>
      </c>
      <c r="F7" s="5">
        <f>E7-D7</f>
        <v>7049.79999999993</v>
      </c>
      <c r="G7" s="1">
        <f>E7/D7*100</f>
        <v>101.52191314875276</v>
      </c>
    </row>
    <row r="8" spans="1:7" ht="18.75">
      <c r="A8" s="32"/>
      <c r="B8" s="8" t="s">
        <v>7</v>
      </c>
      <c r="C8" s="1">
        <f>C9+C11+C12+C17+C20+C21</f>
        <v>413911.3</v>
      </c>
      <c r="D8" s="1">
        <f>D9+D11+D12+D17+D20+D21</f>
        <v>417182.7</v>
      </c>
      <c r="E8" s="1">
        <f>E9+E11+E12+E17+E20+E21</f>
        <v>415758.99999999994</v>
      </c>
      <c r="F8" s="5">
        <f aca="true" t="shared" si="0" ref="F8:F42">E8-D8</f>
        <v>-1423.7000000000698</v>
      </c>
      <c r="G8" s="1">
        <f aca="true" t="shared" si="1" ref="G8:G39">E8/D8*100</f>
        <v>99.65873465031027</v>
      </c>
    </row>
    <row r="9" spans="1:7" ht="31.5">
      <c r="A9" s="33" t="s">
        <v>8</v>
      </c>
      <c r="B9" s="9" t="s">
        <v>9</v>
      </c>
      <c r="C9" s="13">
        <v>322366.8</v>
      </c>
      <c r="D9" s="13">
        <v>322366.8</v>
      </c>
      <c r="E9" s="6">
        <v>322366.8</v>
      </c>
      <c r="F9" s="7">
        <f t="shared" si="0"/>
        <v>0</v>
      </c>
      <c r="G9" s="6">
        <f t="shared" si="1"/>
        <v>100</v>
      </c>
    </row>
    <row r="10" spans="1:7" ht="31.5">
      <c r="A10" s="33" t="s">
        <v>10</v>
      </c>
      <c r="B10" s="9" t="s">
        <v>11</v>
      </c>
      <c r="C10" s="13">
        <v>322366.8</v>
      </c>
      <c r="D10" s="13">
        <v>322366.8</v>
      </c>
      <c r="E10" s="6">
        <v>322366.8</v>
      </c>
      <c r="F10" s="7">
        <f t="shared" si="0"/>
        <v>0</v>
      </c>
      <c r="G10" s="6">
        <f t="shared" si="1"/>
        <v>100</v>
      </c>
    </row>
    <row r="11" spans="1:7" ht="47.25">
      <c r="A11" s="33" t="s">
        <v>12</v>
      </c>
      <c r="B11" s="9" t="s">
        <v>13</v>
      </c>
      <c r="C11" s="6">
        <v>14154.6</v>
      </c>
      <c r="D11" s="6">
        <v>14154.6</v>
      </c>
      <c r="E11" s="6">
        <v>15081.1</v>
      </c>
      <c r="F11" s="7">
        <f t="shared" si="0"/>
        <v>926.5</v>
      </c>
      <c r="G11" s="6">
        <f t="shared" si="1"/>
        <v>106.54557529001171</v>
      </c>
    </row>
    <row r="12" spans="1:7" ht="31.5">
      <c r="A12" s="34" t="s">
        <v>62</v>
      </c>
      <c r="B12" s="9" t="s">
        <v>14</v>
      </c>
      <c r="C12" s="6">
        <f>C14+C15+C16+C13</f>
        <v>31547.3</v>
      </c>
      <c r="D12" s="6">
        <f>D14+D15+D16+D13</f>
        <v>34818.7</v>
      </c>
      <c r="E12" s="6">
        <f>E14+E15+E16+E13</f>
        <v>40927.5</v>
      </c>
      <c r="F12" s="7">
        <f t="shared" si="0"/>
        <v>6108.800000000003</v>
      </c>
      <c r="G12" s="6">
        <f t="shared" si="1"/>
        <v>117.54459528931294</v>
      </c>
    </row>
    <row r="13" spans="1:7" ht="63">
      <c r="A13" s="29" t="s">
        <v>87</v>
      </c>
      <c r="B13" s="9" t="s">
        <v>86</v>
      </c>
      <c r="C13" s="14">
        <v>21663.3</v>
      </c>
      <c r="D13" s="14">
        <v>21663.3</v>
      </c>
      <c r="E13" s="14">
        <v>26569.2</v>
      </c>
      <c r="F13" s="7">
        <f>E13-D13</f>
        <v>4905.9000000000015</v>
      </c>
      <c r="G13" s="6">
        <f>E13/D13*100</f>
        <v>122.64613424547508</v>
      </c>
    </row>
    <row r="14" spans="1:7" ht="47.25">
      <c r="A14" s="33" t="s">
        <v>15</v>
      </c>
      <c r="B14" s="9" t="s">
        <v>16</v>
      </c>
      <c r="C14" s="13">
        <v>4309.8</v>
      </c>
      <c r="D14" s="13">
        <v>5409.8</v>
      </c>
      <c r="E14" s="6">
        <v>5521</v>
      </c>
      <c r="F14" s="7">
        <f t="shared" si="0"/>
        <v>111.19999999999982</v>
      </c>
      <c r="G14" s="6">
        <f t="shared" si="1"/>
        <v>102.05552885504086</v>
      </c>
    </row>
    <row r="15" spans="1:7" ht="47.25">
      <c r="A15" s="33" t="s">
        <v>17</v>
      </c>
      <c r="B15" s="9" t="s">
        <v>99</v>
      </c>
      <c r="C15" s="13">
        <v>5561.2</v>
      </c>
      <c r="D15" s="13">
        <v>7732.6</v>
      </c>
      <c r="E15" s="14">
        <v>8696</v>
      </c>
      <c r="F15" s="7">
        <f t="shared" si="0"/>
        <v>963.3999999999996</v>
      </c>
      <c r="G15" s="6">
        <f t="shared" si="1"/>
        <v>112.45894007190336</v>
      </c>
    </row>
    <row r="16" spans="1:7" ht="47.25">
      <c r="A16" s="33" t="s">
        <v>19</v>
      </c>
      <c r="B16" s="9" t="s">
        <v>18</v>
      </c>
      <c r="C16" s="15">
        <v>13</v>
      </c>
      <c r="D16" s="15">
        <v>13</v>
      </c>
      <c r="E16" s="6">
        <v>141.3</v>
      </c>
      <c r="F16" s="7">
        <f t="shared" si="0"/>
        <v>128.3</v>
      </c>
      <c r="G16" s="6">
        <f t="shared" si="1"/>
        <v>1086.923076923077</v>
      </c>
    </row>
    <row r="17" spans="1:7" ht="18.75">
      <c r="A17" s="33" t="s">
        <v>20</v>
      </c>
      <c r="B17" s="9" t="s">
        <v>21</v>
      </c>
      <c r="C17" s="6">
        <f>C18+C19</f>
        <v>41200.399999999994</v>
      </c>
      <c r="D17" s="6">
        <f>D18+D19</f>
        <v>41200.399999999994</v>
      </c>
      <c r="E17" s="6">
        <f>E18+E19</f>
        <v>33006.5</v>
      </c>
      <c r="F17" s="7">
        <f t="shared" si="0"/>
        <v>-8193.899999999994</v>
      </c>
      <c r="G17" s="6">
        <f t="shared" si="1"/>
        <v>80.11208629042437</v>
      </c>
    </row>
    <row r="18" spans="1:7" ht="31.5">
      <c r="A18" s="33" t="s">
        <v>22</v>
      </c>
      <c r="B18" s="9" t="s">
        <v>23</v>
      </c>
      <c r="C18" s="13">
        <v>16875.3</v>
      </c>
      <c r="D18" s="13">
        <v>16875.3</v>
      </c>
      <c r="E18" s="16">
        <v>15943.6</v>
      </c>
      <c r="F18" s="7">
        <f t="shared" si="0"/>
        <v>-931.6999999999989</v>
      </c>
      <c r="G18" s="6">
        <f t="shared" si="1"/>
        <v>94.47891296747318</v>
      </c>
    </row>
    <row r="19" spans="1:7" ht="18.75">
      <c r="A19" s="33" t="s">
        <v>24</v>
      </c>
      <c r="B19" s="9" t="s">
        <v>25</v>
      </c>
      <c r="C19" s="13">
        <v>24325.1</v>
      </c>
      <c r="D19" s="13">
        <v>24325.1</v>
      </c>
      <c r="E19" s="14">
        <v>17062.9</v>
      </c>
      <c r="F19" s="7">
        <f t="shared" si="0"/>
        <v>-7262.199999999997</v>
      </c>
      <c r="G19" s="6">
        <f t="shared" si="1"/>
        <v>70.14524092398388</v>
      </c>
    </row>
    <row r="20" spans="1:7" ht="31.5">
      <c r="A20" s="33" t="s">
        <v>26</v>
      </c>
      <c r="B20" s="9" t="s">
        <v>27</v>
      </c>
      <c r="C20" s="13">
        <v>4642.2</v>
      </c>
      <c r="D20" s="13">
        <v>4642.2</v>
      </c>
      <c r="E20" s="6">
        <v>4487.1</v>
      </c>
      <c r="F20" s="7">
        <f t="shared" si="0"/>
        <v>-155.09999999999945</v>
      </c>
      <c r="G20" s="6">
        <f t="shared" si="1"/>
        <v>96.65891172289001</v>
      </c>
    </row>
    <row r="21" spans="1:7" ht="78.75" customHeight="1">
      <c r="A21" s="33" t="s">
        <v>93</v>
      </c>
      <c r="B21" s="9" t="s">
        <v>97</v>
      </c>
      <c r="C21" s="15">
        <v>0</v>
      </c>
      <c r="D21" s="15">
        <v>0</v>
      </c>
      <c r="E21" s="6">
        <v>-110</v>
      </c>
      <c r="F21" s="7">
        <v>0</v>
      </c>
      <c r="G21" s="6">
        <v>0</v>
      </c>
    </row>
    <row r="22" spans="1:7" ht="31.5">
      <c r="A22" s="32"/>
      <c r="B22" s="8" t="s">
        <v>28</v>
      </c>
      <c r="C22" s="1">
        <f>C23+C24+C25+C26+C27+C29+C28+C30+C31+C32+C33+C34</f>
        <v>34742.399999999994</v>
      </c>
      <c r="D22" s="1">
        <f>D23+D24+D25+D26+D27+D29+D28+D30+D31+D32+D33+D34</f>
        <v>46036.9</v>
      </c>
      <c r="E22" s="1">
        <f>E23+E24+E25+E26+E27+E29+E28+E30+E31+E32+E33+E34</f>
        <v>54510.4</v>
      </c>
      <c r="F22" s="1">
        <f>E22-D22</f>
        <v>8473.5</v>
      </c>
      <c r="G22" s="1">
        <f t="shared" si="1"/>
        <v>118.40588745115332</v>
      </c>
    </row>
    <row r="23" spans="1:7" ht="63">
      <c r="A23" s="33" t="s">
        <v>29</v>
      </c>
      <c r="B23" s="9" t="s">
        <v>30</v>
      </c>
      <c r="C23" s="13">
        <v>4188.5</v>
      </c>
      <c r="D23" s="13">
        <v>4188.5</v>
      </c>
      <c r="E23" s="6">
        <v>4188.5</v>
      </c>
      <c r="F23" s="7">
        <f>E23-D23</f>
        <v>0</v>
      </c>
      <c r="G23" s="6">
        <f t="shared" si="1"/>
        <v>100</v>
      </c>
    </row>
    <row r="24" spans="1:7" ht="47.25">
      <c r="A24" s="33" t="s">
        <v>29</v>
      </c>
      <c r="B24" s="9" t="s">
        <v>31</v>
      </c>
      <c r="C24" s="15">
        <v>10107</v>
      </c>
      <c r="D24" s="15">
        <v>10107</v>
      </c>
      <c r="E24" s="6">
        <v>11288.8</v>
      </c>
      <c r="F24" s="7">
        <f t="shared" si="0"/>
        <v>1181.7999999999993</v>
      </c>
      <c r="G24" s="6">
        <f t="shared" si="1"/>
        <v>111.6928861185317</v>
      </c>
    </row>
    <row r="25" spans="1:7" ht="90" customHeight="1">
      <c r="A25" s="33" t="s">
        <v>29</v>
      </c>
      <c r="B25" s="9" t="s">
        <v>98</v>
      </c>
      <c r="C25" s="15">
        <v>0</v>
      </c>
      <c r="D25" s="15">
        <v>0</v>
      </c>
      <c r="E25" s="6">
        <v>1.8</v>
      </c>
      <c r="F25" s="7">
        <f>E25-D25</f>
        <v>1.8</v>
      </c>
      <c r="G25" s="6">
        <v>0</v>
      </c>
    </row>
    <row r="26" spans="1:7" ht="85.5" customHeight="1">
      <c r="A26" s="33" t="s">
        <v>32</v>
      </c>
      <c r="B26" s="9" t="s">
        <v>33</v>
      </c>
      <c r="C26" s="17">
        <v>3834.6</v>
      </c>
      <c r="D26" s="17">
        <v>3834.6</v>
      </c>
      <c r="E26" s="6">
        <v>3783.7</v>
      </c>
      <c r="F26" s="7">
        <f t="shared" si="0"/>
        <v>-50.90000000000009</v>
      </c>
      <c r="G26" s="6">
        <f t="shared" si="1"/>
        <v>98.67261252803421</v>
      </c>
    </row>
    <row r="27" spans="1:7" ht="55.5" customHeight="1">
      <c r="A27" s="33" t="s">
        <v>34</v>
      </c>
      <c r="B27" s="9" t="s">
        <v>35</v>
      </c>
      <c r="C27" s="15">
        <v>1618.5</v>
      </c>
      <c r="D27" s="15">
        <v>1018.5</v>
      </c>
      <c r="E27" s="6">
        <v>1074.6</v>
      </c>
      <c r="F27" s="7">
        <f t="shared" si="0"/>
        <v>56.09999999999991</v>
      </c>
      <c r="G27" s="6">
        <f t="shared" si="1"/>
        <v>105.50810014727539</v>
      </c>
    </row>
    <row r="28" spans="1:7" ht="47.25">
      <c r="A28" s="33" t="s">
        <v>36</v>
      </c>
      <c r="B28" s="9" t="s">
        <v>37</v>
      </c>
      <c r="C28" s="18">
        <v>1169.2</v>
      </c>
      <c r="D28" s="18">
        <v>1169.2</v>
      </c>
      <c r="E28" s="6">
        <v>3314</v>
      </c>
      <c r="F28" s="7">
        <f t="shared" si="0"/>
        <v>2144.8</v>
      </c>
      <c r="G28" s="6">
        <f t="shared" si="1"/>
        <v>283.4416695176189</v>
      </c>
    </row>
    <row r="29" spans="1:7" ht="30.75" customHeight="1">
      <c r="A29" s="33" t="s">
        <v>38</v>
      </c>
      <c r="B29" s="9" t="s">
        <v>39</v>
      </c>
      <c r="C29" s="13">
        <v>5576.4</v>
      </c>
      <c r="D29" s="13">
        <v>4376.4</v>
      </c>
      <c r="E29" s="6">
        <v>7444.6</v>
      </c>
      <c r="F29" s="7">
        <f t="shared" si="0"/>
        <v>3068.2000000000007</v>
      </c>
      <c r="G29" s="6">
        <f t="shared" si="1"/>
        <v>170.10785120190113</v>
      </c>
    </row>
    <row r="30" spans="1:7" ht="63.75" customHeight="1">
      <c r="A30" s="33" t="s">
        <v>40</v>
      </c>
      <c r="B30" s="9" t="s">
        <v>41</v>
      </c>
      <c r="C30" s="1">
        <v>0</v>
      </c>
      <c r="D30" s="1">
        <v>0</v>
      </c>
      <c r="E30" s="6">
        <v>27.3</v>
      </c>
      <c r="F30" s="7">
        <f t="shared" si="0"/>
        <v>27.3</v>
      </c>
      <c r="G30" s="6">
        <v>0</v>
      </c>
    </row>
    <row r="31" spans="1:7" ht="94.5">
      <c r="A31" s="33" t="s">
        <v>42</v>
      </c>
      <c r="B31" s="9" t="s">
        <v>43</v>
      </c>
      <c r="C31" s="15">
        <v>4949.9</v>
      </c>
      <c r="D31" s="15">
        <v>12650.6</v>
      </c>
      <c r="E31" s="6">
        <v>13100</v>
      </c>
      <c r="F31" s="7">
        <f t="shared" si="0"/>
        <v>449.39999999999964</v>
      </c>
      <c r="G31" s="6">
        <f t="shared" si="1"/>
        <v>103.55240067664775</v>
      </c>
    </row>
    <row r="32" spans="1:7" ht="93.75" customHeight="1">
      <c r="A32" s="33" t="s">
        <v>44</v>
      </c>
      <c r="B32" s="20" t="s">
        <v>45</v>
      </c>
      <c r="C32" s="15">
        <v>3050.1</v>
      </c>
      <c r="D32" s="15">
        <v>8274.1</v>
      </c>
      <c r="E32" s="6">
        <v>8620</v>
      </c>
      <c r="F32" s="7">
        <f t="shared" si="0"/>
        <v>345.89999999999964</v>
      </c>
      <c r="G32" s="6">
        <f t="shared" si="1"/>
        <v>104.18051510134032</v>
      </c>
    </row>
    <row r="33" spans="1:7" ht="31.5">
      <c r="A33" s="33" t="s">
        <v>46</v>
      </c>
      <c r="B33" s="9" t="s">
        <v>47</v>
      </c>
      <c r="C33" s="19">
        <v>248.2</v>
      </c>
      <c r="D33" s="19">
        <v>248.2</v>
      </c>
      <c r="E33" s="6">
        <v>1344.1</v>
      </c>
      <c r="F33" s="7">
        <f t="shared" si="0"/>
        <v>1095.8999999999999</v>
      </c>
      <c r="G33" s="6">
        <f t="shared" si="1"/>
        <v>541.5390813859791</v>
      </c>
    </row>
    <row r="34" spans="1:7" ht="18.75">
      <c r="A34" s="33" t="s">
        <v>95</v>
      </c>
      <c r="B34" s="9" t="s">
        <v>94</v>
      </c>
      <c r="C34" s="6">
        <v>0</v>
      </c>
      <c r="D34" s="15">
        <v>169.8</v>
      </c>
      <c r="E34" s="14">
        <v>323</v>
      </c>
      <c r="F34" s="7">
        <f t="shared" si="0"/>
        <v>153.2</v>
      </c>
      <c r="G34" s="6">
        <v>100</v>
      </c>
    </row>
    <row r="35" spans="1:7" ht="35.25" customHeight="1">
      <c r="A35" s="31" t="s">
        <v>48</v>
      </c>
      <c r="B35" s="8" t="s">
        <v>49</v>
      </c>
      <c r="C35" s="5">
        <f>C36+C37+C38+C39+C41+C40</f>
        <v>879828.2</v>
      </c>
      <c r="D35" s="5">
        <f>D36+D37+D38+D39+D41+D40</f>
        <v>1022279.3999999999</v>
      </c>
      <c r="E35" s="5">
        <f>E36+E37+E38+E39+E41+E40</f>
        <v>1023129.3999999999</v>
      </c>
      <c r="F35" s="5">
        <f>E35-D35</f>
        <v>850</v>
      </c>
      <c r="G35" s="1">
        <f>E35/D35*100</f>
        <v>100.08314752307442</v>
      </c>
    </row>
    <row r="36" spans="1:7" ht="27" customHeight="1">
      <c r="A36" s="33" t="s">
        <v>50</v>
      </c>
      <c r="B36" s="9" t="s">
        <v>51</v>
      </c>
      <c r="C36" s="19">
        <v>270097.1</v>
      </c>
      <c r="D36" s="13">
        <v>270097.1</v>
      </c>
      <c r="E36" s="13">
        <v>270097.1</v>
      </c>
      <c r="F36" s="7">
        <f t="shared" si="0"/>
        <v>0</v>
      </c>
      <c r="G36" s="6">
        <f t="shared" si="1"/>
        <v>100</v>
      </c>
    </row>
    <row r="37" spans="1:7" ht="48" customHeight="1">
      <c r="A37" s="33" t="s">
        <v>52</v>
      </c>
      <c r="B37" s="9" t="s">
        <v>53</v>
      </c>
      <c r="C37" s="19">
        <v>127881.2</v>
      </c>
      <c r="D37" s="15">
        <v>244836.2</v>
      </c>
      <c r="E37" s="15">
        <v>244836.2</v>
      </c>
      <c r="F37" s="7">
        <f t="shared" si="0"/>
        <v>0</v>
      </c>
      <c r="G37" s="6">
        <f t="shared" si="1"/>
        <v>100</v>
      </c>
    </row>
    <row r="38" spans="1:7" ht="48" customHeight="1">
      <c r="A38" s="33" t="s">
        <v>54</v>
      </c>
      <c r="B38" s="9" t="s">
        <v>55</v>
      </c>
      <c r="C38" s="17">
        <v>481849.9</v>
      </c>
      <c r="D38" s="15">
        <v>503904.3</v>
      </c>
      <c r="E38" s="15">
        <v>503904.3</v>
      </c>
      <c r="F38" s="7">
        <f t="shared" si="0"/>
        <v>0</v>
      </c>
      <c r="G38" s="6">
        <f t="shared" si="1"/>
        <v>100</v>
      </c>
    </row>
    <row r="39" spans="1:7" ht="30.75" customHeight="1">
      <c r="A39" s="33" t="s">
        <v>56</v>
      </c>
      <c r="B39" s="9" t="s">
        <v>57</v>
      </c>
      <c r="C39" s="7">
        <v>0</v>
      </c>
      <c r="D39" s="13">
        <v>5093</v>
      </c>
      <c r="E39" s="13">
        <v>5830.6</v>
      </c>
      <c r="F39" s="7">
        <f t="shared" si="0"/>
        <v>737.6000000000004</v>
      </c>
      <c r="G39" s="6">
        <f t="shared" si="1"/>
        <v>114.48262320832517</v>
      </c>
    </row>
    <row r="40" spans="1:7" ht="176.25" customHeight="1">
      <c r="A40" s="33" t="s">
        <v>88</v>
      </c>
      <c r="B40" s="9" t="s">
        <v>96</v>
      </c>
      <c r="C40" s="7">
        <v>0</v>
      </c>
      <c r="D40" s="13">
        <v>1647.7</v>
      </c>
      <c r="E40" s="14">
        <v>1760.1</v>
      </c>
      <c r="F40" s="7">
        <f>E40-D40</f>
        <v>112.39999999999986</v>
      </c>
      <c r="G40" s="6">
        <f>E40/D40*100</f>
        <v>106.82163015111973</v>
      </c>
    </row>
    <row r="41" spans="1:7" ht="79.5" customHeight="1">
      <c r="A41" s="33" t="s">
        <v>58</v>
      </c>
      <c r="B41" s="9" t="s">
        <v>59</v>
      </c>
      <c r="C41" s="7">
        <v>0</v>
      </c>
      <c r="D41" s="13">
        <v>-3298.9</v>
      </c>
      <c r="E41" s="14">
        <v>-3298.9</v>
      </c>
      <c r="F41" s="7">
        <f>E41-D41</f>
        <v>0</v>
      </c>
      <c r="G41" s="6">
        <f>E41/D41*100</f>
        <v>100</v>
      </c>
    </row>
    <row r="42" spans="1:7" ht="23.25" customHeight="1">
      <c r="A42" s="30"/>
      <c r="B42" s="10" t="s">
        <v>60</v>
      </c>
      <c r="C42" s="1">
        <f>C7+C35</f>
        <v>1328481.9</v>
      </c>
      <c r="D42" s="1">
        <f>D7+D35</f>
        <v>1485499</v>
      </c>
      <c r="E42" s="1">
        <f>E7+E35</f>
        <v>1493398.7999999998</v>
      </c>
      <c r="F42" s="5">
        <f t="shared" si="0"/>
        <v>7899.799999999814</v>
      </c>
      <c r="G42" s="1">
        <f>E42/D42*100</f>
        <v>100.5317943667414</v>
      </c>
    </row>
    <row r="43" spans="1:7" ht="18.75">
      <c r="A43" s="30"/>
      <c r="B43" s="10" t="s">
        <v>61</v>
      </c>
      <c r="C43" s="1">
        <f>C44+C45+C46+C47+C48+C49+C50+C51+C52+C53</f>
        <v>1328481.9</v>
      </c>
      <c r="D43" s="1">
        <f>D44+D45+D46+D47+D48+D49+D50+D51+D52+D53</f>
        <v>1533578.7000000002</v>
      </c>
      <c r="E43" s="1">
        <f>E44+E45+E46+E47+E48+E49+E50+E51+E52+E53</f>
        <v>1534316.3</v>
      </c>
      <c r="F43" s="1">
        <f>F44+F45+F46+F47+F48+F49+F50+F51+F52+F53</f>
        <v>737.5999999999622</v>
      </c>
      <c r="G43" s="1">
        <f>E43*100/D43</f>
        <v>100.04809665131629</v>
      </c>
    </row>
    <row r="44" spans="1:7" ht="47.25">
      <c r="A44" s="35" t="s">
        <v>75</v>
      </c>
      <c r="B44" s="2" t="s">
        <v>63</v>
      </c>
      <c r="C44" s="21">
        <v>113390.3</v>
      </c>
      <c r="D44" s="21">
        <v>114817.6</v>
      </c>
      <c r="E44" s="21">
        <v>114836.9</v>
      </c>
      <c r="F44" s="22">
        <f>E44-D44</f>
        <v>19.29999999998836</v>
      </c>
      <c r="G44" s="6">
        <f aca="true" t="shared" si="2" ref="G44:G56">E44*100/D44</f>
        <v>100.016809269659</v>
      </c>
    </row>
    <row r="45" spans="1:7" ht="63">
      <c r="A45" s="35" t="s">
        <v>76</v>
      </c>
      <c r="B45" s="3" t="s">
        <v>64</v>
      </c>
      <c r="C45" s="21">
        <v>15137.6</v>
      </c>
      <c r="D45" s="21">
        <v>21351.6</v>
      </c>
      <c r="E45" s="21">
        <v>21411.1</v>
      </c>
      <c r="F45" s="22">
        <f aca="true" t="shared" si="3" ref="F45:F54">E45-D45</f>
        <v>59.5</v>
      </c>
      <c r="G45" s="6">
        <f t="shared" si="2"/>
        <v>100.27866764083254</v>
      </c>
    </row>
    <row r="46" spans="1:7" ht="31.5">
      <c r="A46" s="35" t="s">
        <v>77</v>
      </c>
      <c r="B46" s="3" t="s">
        <v>65</v>
      </c>
      <c r="C46" s="22">
        <v>82762.3</v>
      </c>
      <c r="D46" s="21">
        <v>142298.3</v>
      </c>
      <c r="E46" s="21">
        <v>141891.1</v>
      </c>
      <c r="F46" s="22">
        <f t="shared" si="3"/>
        <v>-407.19999999998254</v>
      </c>
      <c r="G46" s="6">
        <f t="shared" si="2"/>
        <v>99.71384057293729</v>
      </c>
    </row>
    <row r="47" spans="1:7" ht="47.25">
      <c r="A47" s="35" t="s">
        <v>78</v>
      </c>
      <c r="B47" s="3" t="s">
        <v>66</v>
      </c>
      <c r="C47" s="22">
        <v>81105.8</v>
      </c>
      <c r="D47" s="21">
        <v>114072.8</v>
      </c>
      <c r="E47" s="21">
        <v>111532.4</v>
      </c>
      <c r="F47" s="22">
        <f t="shared" si="3"/>
        <v>-2540.4000000000087</v>
      </c>
      <c r="G47" s="6">
        <f t="shared" si="2"/>
        <v>97.77300110105125</v>
      </c>
    </row>
    <row r="48" spans="1:7" ht="31.5">
      <c r="A48" s="35" t="s">
        <v>79</v>
      </c>
      <c r="B48" s="3" t="s">
        <v>67</v>
      </c>
      <c r="C48" s="22">
        <v>335</v>
      </c>
      <c r="D48" s="22">
        <v>351.5</v>
      </c>
      <c r="E48" s="21">
        <v>351.5</v>
      </c>
      <c r="F48" s="22">
        <f t="shared" si="3"/>
        <v>0</v>
      </c>
      <c r="G48" s="6">
        <f t="shared" si="2"/>
        <v>100</v>
      </c>
    </row>
    <row r="49" spans="1:7" ht="18.75">
      <c r="A49" s="35" t="s">
        <v>80</v>
      </c>
      <c r="B49" s="3" t="s">
        <v>68</v>
      </c>
      <c r="C49" s="21">
        <v>866311.7</v>
      </c>
      <c r="D49" s="21">
        <v>967243.6</v>
      </c>
      <c r="E49" s="21">
        <v>969746.2</v>
      </c>
      <c r="F49" s="22">
        <f t="shared" si="3"/>
        <v>2502.5999999999767</v>
      </c>
      <c r="G49" s="6">
        <f t="shared" si="2"/>
        <v>100.25873523484674</v>
      </c>
    </row>
    <row r="50" spans="1:7" ht="31.5">
      <c r="A50" s="35" t="s">
        <v>81</v>
      </c>
      <c r="B50" s="3" t="s">
        <v>69</v>
      </c>
      <c r="C50" s="21">
        <v>94314</v>
      </c>
      <c r="D50" s="21">
        <v>94963.6</v>
      </c>
      <c r="E50" s="21">
        <v>95918.2</v>
      </c>
      <c r="F50" s="22">
        <f t="shared" si="3"/>
        <v>954.5999999999913</v>
      </c>
      <c r="G50" s="6">
        <f t="shared" si="2"/>
        <v>101.00522726602614</v>
      </c>
    </row>
    <row r="51" spans="1:7" ht="31.5">
      <c r="A51" s="35" t="s">
        <v>82</v>
      </c>
      <c r="B51" s="3" t="s">
        <v>70</v>
      </c>
      <c r="C51" s="21">
        <v>35748.4</v>
      </c>
      <c r="D51" s="21">
        <v>37749.8</v>
      </c>
      <c r="E51" s="21">
        <v>37749.8</v>
      </c>
      <c r="F51" s="22">
        <f t="shared" si="3"/>
        <v>0</v>
      </c>
      <c r="G51" s="6">
        <f t="shared" si="2"/>
        <v>100</v>
      </c>
    </row>
    <row r="52" spans="1:7" ht="31.5">
      <c r="A52" s="35" t="s">
        <v>83</v>
      </c>
      <c r="B52" s="3" t="s">
        <v>71</v>
      </c>
      <c r="C52" s="21">
        <v>37373.7</v>
      </c>
      <c r="D52" s="21">
        <v>38705.8</v>
      </c>
      <c r="E52" s="21">
        <v>38855</v>
      </c>
      <c r="F52" s="22">
        <f t="shared" si="3"/>
        <v>149.1999999999971</v>
      </c>
      <c r="G52" s="6">
        <f t="shared" si="2"/>
        <v>100.38547194477313</v>
      </c>
    </row>
    <row r="53" spans="1:7" ht="31.5">
      <c r="A53" s="35" t="s">
        <v>84</v>
      </c>
      <c r="B53" s="3" t="s">
        <v>72</v>
      </c>
      <c r="C53" s="22">
        <v>2003.1</v>
      </c>
      <c r="D53" s="22">
        <v>2024.1</v>
      </c>
      <c r="E53" s="22">
        <v>2024.1</v>
      </c>
      <c r="F53" s="22">
        <f t="shared" si="3"/>
        <v>0</v>
      </c>
      <c r="G53" s="6">
        <f t="shared" si="2"/>
        <v>100</v>
      </c>
    </row>
    <row r="54" spans="1:7" ht="37.5">
      <c r="A54" s="36"/>
      <c r="B54" s="4" t="s">
        <v>73</v>
      </c>
      <c r="C54" s="23">
        <f>C42-C43</f>
        <v>0</v>
      </c>
      <c r="D54" s="23">
        <f>D42-D43</f>
        <v>-48079.700000000186</v>
      </c>
      <c r="E54" s="23">
        <f>E42-E43</f>
        <v>-40917.50000000023</v>
      </c>
      <c r="F54" s="23">
        <f t="shared" si="3"/>
        <v>7162.199999999953</v>
      </c>
      <c r="G54" s="1">
        <f t="shared" si="2"/>
        <v>85.1034844227399</v>
      </c>
    </row>
    <row r="55" spans="1:7" ht="75">
      <c r="A55" s="36"/>
      <c r="B55" s="11" t="s">
        <v>74</v>
      </c>
      <c r="C55" s="21">
        <f>C56</f>
        <v>0</v>
      </c>
      <c r="D55" s="21">
        <v>48079.7</v>
      </c>
      <c r="E55" s="21">
        <v>40917.5</v>
      </c>
      <c r="F55" s="22">
        <f>F56</f>
        <v>0</v>
      </c>
      <c r="G55" s="6">
        <f t="shared" si="2"/>
        <v>85.10348442273975</v>
      </c>
    </row>
    <row r="56" spans="1:7" ht="56.25">
      <c r="A56" s="37"/>
      <c r="B56" s="12" t="s">
        <v>85</v>
      </c>
      <c r="C56" s="24">
        <v>0</v>
      </c>
      <c r="D56" s="24">
        <v>48079.7</v>
      </c>
      <c r="E56" s="24">
        <v>40917.5</v>
      </c>
      <c r="F56" s="25">
        <v>0</v>
      </c>
      <c r="G56" s="6">
        <f t="shared" si="2"/>
        <v>85.10348442273975</v>
      </c>
    </row>
  </sheetData>
  <sheetProtection/>
  <mergeCells count="2">
    <mergeCell ref="A2:G2"/>
    <mergeCell ref="A3:G3"/>
  </mergeCells>
  <printOptions/>
  <pageMargins left="0.5118110236220472" right="0.5118110236220472" top="0.35433070866141736" bottom="0.35433070866141736" header="0.31496062992125984" footer="0.31496062992125984"/>
  <pageSetup horizontalDpi="180" verticalDpi="18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2021-11-16T06:11:32Z</dcterms:modified>
  <cp:category/>
  <cp:version/>
  <cp:contentType/>
  <cp:contentStatus/>
</cp:coreProperties>
</file>